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88" yWindow="60" windowWidth="16032" windowHeight="100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5" i="1" l="1"/>
  <c r="E66" i="1"/>
  <c r="E53" i="1"/>
  <c r="E44" i="1"/>
  <c r="E34" i="1"/>
  <c r="B49" i="1"/>
  <c r="B33" i="1"/>
  <c r="B26" i="1"/>
  <c r="B32" i="1"/>
  <c r="B71" i="1"/>
  <c r="B64" i="1"/>
  <c r="B78" i="1" s="1"/>
  <c r="B21" i="1"/>
  <c r="B39" i="1"/>
  <c r="B20" i="1"/>
  <c r="B75" i="1"/>
  <c r="B68" i="1"/>
  <c r="B27" i="1"/>
  <c r="D4" i="1" l="1"/>
</calcChain>
</file>

<file path=xl/sharedStrings.xml><?xml version="1.0" encoding="utf-8"?>
<sst xmlns="http://schemas.openxmlformats.org/spreadsheetml/2006/main" count="150" uniqueCount="116">
  <si>
    <t>Passenger</t>
  </si>
  <si>
    <t>Regular</t>
  </si>
  <si>
    <t>Amateur Radio</t>
  </si>
  <si>
    <t>Message</t>
  </si>
  <si>
    <t>Spirit</t>
  </si>
  <si>
    <t>Non-Resident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</si>
  <si>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</si>
  <si>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</si>
  <si>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</si>
  <si>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</si>
  <si>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</si>
  <si>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</si>
  <si>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</si>
  <si>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</si>
  <si>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</si>
  <si>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</si>
  <si>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</si>
  <si>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</si>
  <si>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</si>
  <si>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</si>
  <si>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</si>
  <si>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</si>
  <si>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</si>
  <si>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</si>
  <si>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Personal Use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</si>
  <si>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</si>
  <si>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</si>
  <si>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</si>
  <si>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</si>
  <si>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</si>
  <si>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</si>
  <si>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</si>
  <si>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</si>
  <si>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</si>
  <si>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</si>
  <si>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</si>
  <si>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</si>
  <si>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</si>
  <si>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</si>
  <si>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</si>
  <si>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</si>
  <si>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</si>
  <si>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</si>
  <si>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</si>
  <si>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</si>
  <si>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Farm</t>
  </si>
  <si>
    <t>Recreational</t>
  </si>
  <si>
    <t>Self-Propelled</t>
  </si>
  <si>
    <t>Message Recreational</t>
  </si>
  <si>
    <t>Message Self-Propelled</t>
  </si>
  <si>
    <t>Spirit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</si>
  <si>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</si>
  <si>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</si>
  <si>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</si>
  <si>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</si>
  <si>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</si>
  <si>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</si>
  <si>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</si>
  <si>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Message Utility</t>
  </si>
  <si>
    <t xml:space="preserve">Gold Star Commercial </t>
  </si>
  <si>
    <t>Gold Star Farm</t>
  </si>
  <si>
    <t xml:space="preserve">Gold Star  </t>
  </si>
  <si>
    <t>Organizational Commercial</t>
  </si>
  <si>
    <t>Organizational Farm</t>
  </si>
  <si>
    <t>Organizational</t>
  </si>
  <si>
    <t>Minitruck</t>
  </si>
  <si>
    <t>Municipal Motorcycle</t>
  </si>
  <si>
    <t>County Motorcycle</t>
  </si>
  <si>
    <t>State Motorcycle</t>
  </si>
  <si>
    <t>Organizational Self-Propelled</t>
  </si>
  <si>
    <t>Organizational Utility</t>
  </si>
  <si>
    <t>Low Speed Vehicle</t>
  </si>
  <si>
    <t>Message Low Speed Vehicle</t>
  </si>
  <si>
    <t>Organizational Recreational</t>
  </si>
  <si>
    <t>Snowmobile</t>
  </si>
  <si>
    <t>Autocycle</t>
  </si>
  <si>
    <t xml:space="preserve">Spirit  </t>
  </si>
  <si>
    <t>Gold Star</t>
  </si>
  <si>
    <t>Special Interest</t>
  </si>
  <si>
    <t>Ex-Prisoner of War</t>
  </si>
  <si>
    <t>Military Honor</t>
  </si>
  <si>
    <t>Spirit Autocycle</t>
  </si>
  <si>
    <t>Message Autocycle</t>
  </si>
  <si>
    <t>Spirit Recreational</t>
  </si>
  <si>
    <t>Military Honor Recreational</t>
  </si>
  <si>
    <t>Military Honor Commercial</t>
  </si>
  <si>
    <t>Military Honor Farm</t>
  </si>
  <si>
    <t>Message Minitruck</t>
  </si>
  <si>
    <t>NE 150</t>
  </si>
  <si>
    <t>NE 150 Commercial</t>
  </si>
  <si>
    <t>NE 150 Farm</t>
  </si>
  <si>
    <t>Spirit Utility</t>
  </si>
  <si>
    <t>Organizational Non-Commercial</t>
  </si>
  <si>
    <t>NE 150 Self-Propelled</t>
  </si>
  <si>
    <t>NE 150 Autocycle</t>
  </si>
  <si>
    <t>2016 VEHICLE REGISTRATION</t>
  </si>
  <si>
    <t>Handicap</t>
  </si>
  <si>
    <t>Farm Semi</t>
  </si>
  <si>
    <t>Message Farm Semi</t>
  </si>
  <si>
    <t>Organizational Farm Semi</t>
  </si>
  <si>
    <t>Spirit Farm Semi</t>
  </si>
  <si>
    <t>NE 150 Recreational</t>
  </si>
  <si>
    <t>Military Honor Self-Propelled</t>
  </si>
  <si>
    <t>Military Honor Utility</t>
  </si>
  <si>
    <t>TOTAL VEHICLES REGISTERED IN 2016</t>
  </si>
  <si>
    <t>Public Power</t>
  </si>
  <si>
    <t>Mountain Lion</t>
  </si>
  <si>
    <t>Mountain Lion Recreational</t>
  </si>
  <si>
    <t xml:space="preserve">Mountain Lion Self-Propelled </t>
  </si>
  <si>
    <t>Mountain Lion Commercial</t>
  </si>
  <si>
    <t>Mountain Lion Farm</t>
  </si>
  <si>
    <t>Mountain Lion Utility</t>
  </si>
  <si>
    <t>Breast Cancer</t>
  </si>
  <si>
    <t>Breast Cancer Commercial</t>
  </si>
  <si>
    <t>TOTAL</t>
  </si>
  <si>
    <t>Breast Cancer Pole &amp; Reel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</si>
</sst>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.5"/>
      <name val="Arial"/>
      <family val="2"/>
    </font>
    <font>
      <sz val="10.5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5" applyNumberFormat="0" applyAlignment="0" applyProtection="0"/>
    <xf numFmtId="0" fontId="9" fillId="29" borderId="6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5" applyNumberFormat="0" applyAlignment="0" applyProtection="0"/>
    <xf numFmtId="0" fontId="16" fillId="0" borderId="10" applyNumberFormat="0" applyFill="0" applyAlignment="0" applyProtection="0"/>
    <xf numFmtId="0" fontId="17" fillId="32" borderId="0" applyNumberFormat="0" applyBorder="0" applyAlignment="0" applyProtection="0"/>
    <xf numFmtId="0" fontId="5" fillId="0" borderId="0"/>
    <xf numFmtId="0" fontId="5" fillId="33" borderId="11" applyNumberFormat="0" applyFont="0" applyAlignment="0" applyProtection="0"/>
    <xf numFmtId="0" fontId="18" fillId="28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3" fontId="3" fillId="0" borderId="0" xfId="0" applyNumberFormat="1" applyFont="1"/>
    <xf numFmtId="0" fontId="4" fillId="0" borderId="0" xfId="0" applyFont="1"/>
    <xf numFmtId="0" fontId="4" fillId="0" borderId="0" xfId="0" applyFont="1" applyFill="1"/>
    <xf numFmtId="164" fontId="22" fillId="0" borderId="0" xfId="28" applyNumberFormat="1" applyFont="1" applyFill="1"/>
    <xf numFmtId="164" fontId="23" fillId="0" borderId="0" xfId="28" applyNumberFormat="1" applyFont="1" applyFill="1"/>
    <xf numFmtId="164" fontId="22" fillId="0" borderId="0" xfId="0" applyNumberFormat="1" applyFont="1" applyFill="1"/>
    <xf numFmtId="164" fontId="22" fillId="0" borderId="0" xfId="28" applyNumberFormat="1" applyFont="1" applyFill="1" applyBorder="1"/>
    <xf numFmtId="0" fontId="22" fillId="0" borderId="0" xfId="0" applyFont="1" applyFill="1"/>
    <xf numFmtId="164" fontId="3" fillId="0" borderId="0" xfId="0" applyNumberFormat="1" applyFont="1"/>
    <xf numFmtId="3" fontId="22" fillId="0" borderId="0" xfId="0" applyNumberFormat="1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/>
    <xf numFmtId="164" fontId="1" fillId="0" borderId="0" xfId="28" applyNumberFormat="1" applyFont="1" applyFill="1"/>
    <xf numFmtId="164" fontId="26" fillId="0" borderId="0" xfId="28" applyNumberFormat="1" applyFont="1" applyFill="1"/>
    <xf numFmtId="164" fontId="1" fillId="0" borderId="0" xfId="28" applyNumberFormat="1" applyFont="1"/>
    <xf numFmtId="164" fontId="1" fillId="0" borderId="3" xfId="28" applyNumberFormat="1" applyFont="1" applyFill="1" applyBorder="1"/>
    <xf numFmtId="164" fontId="1" fillId="2" borderId="2" xfId="28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164" fontId="1" fillId="0" borderId="0" xfId="28" applyNumberFormat="1" applyFont="1" applyFill="1" applyBorder="1"/>
    <xf numFmtId="164" fontId="1" fillId="0" borderId="4" xfId="28" applyNumberFormat="1" applyFont="1" applyBorder="1"/>
    <xf numFmtId="164" fontId="1" fillId="0" borderId="0" xfId="0" applyNumberFormat="1" applyFont="1"/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G14" sqref="G14"/>
    </sheetView>
  </sheetViews>
  <sheetFormatPr defaultRowHeight="15" x14ac:dyDescent="0.25"/>
  <cols>
    <col min="1" max="1" width="30.33203125" customWidth="1"/>
    <col min="2" max="2" width="16.88671875" bestFit="1" customWidth="1"/>
    <col min="3" max="3" width="7.44140625" customWidth="1"/>
    <col min="4" max="4" width="30.33203125" customWidth="1"/>
    <col min="5" max="5" width="14.88671875" bestFit="1" customWidth="1"/>
    <col min="7" max="7" width="32.6640625" bestFit="1" customWidth="1"/>
    <col min="8" max="8" width="8.6640625" style="1" bestFit="1" customWidth="1"/>
    <col min="9" max="9" width="10.44140625" style="2" bestFit="1" customWidth="1"/>
  </cols>
  <sheetData>
    <row r="1" spans="1:9" ht="15.6" x14ac:dyDescent="0.3">
      <c r="A1" s="28" t="s">
        <v>44</v>
      </c>
      <c r="B1" s="28"/>
      <c r="C1" s="28"/>
      <c r="D1" s="28"/>
      <c r="E1" s="28"/>
    </row>
    <row r="2" spans="1:9" ht="15.6" x14ac:dyDescent="0.3">
      <c r="A2" s="28" t="s">
        <v>95</v>
      </c>
      <c r="B2" s="28"/>
      <c r="C2" s="28"/>
      <c r="D2" s="28"/>
      <c r="E2" s="28"/>
    </row>
    <row r="3" spans="1:9" s="6" customFormat="1" ht="6.6" x14ac:dyDescent="0.15">
      <c r="I3" s="7"/>
    </row>
    <row r="4" spans="1:9" x14ac:dyDescent="0.25">
      <c r="A4" s="29" t="s">
        <v>104</v>
      </c>
      <c r="B4" s="29"/>
      <c r="C4" s="29"/>
      <c r="D4" s="30">
        <f>B33+B49+B78+E79+E77+E75+E66+E53+E44+E34</f>
        <v>2421231</v>
      </c>
      <c r="E4" s="30"/>
    </row>
    <row r="5" spans="1:9" s="6" customFormat="1" ht="6.6" x14ac:dyDescent="0.15">
      <c r="I5" s="7"/>
    </row>
    <row r="6" spans="1:9" s="3" customFormat="1" ht="13.8" x14ac:dyDescent="0.25">
      <c r="A6" s="15" t="s">
        <v>29</v>
      </c>
      <c r="B6" s="16"/>
      <c r="C6" s="17"/>
      <c r="D6" s="15" t="s">
        <v>33</v>
      </c>
      <c r="E6" s="16"/>
      <c r="G6" s="5"/>
      <c r="I6" s="4"/>
    </row>
    <row r="7" spans="1:9" s="3" customFormat="1" ht="13.8" x14ac:dyDescent="0.25">
      <c r="A7" s="17" t="s">
        <v>1</v>
      </c>
      <c r="B7" s="18">
        <v>1123071</v>
      </c>
      <c r="C7" s="17"/>
      <c r="D7" s="17" t="s">
        <v>21</v>
      </c>
      <c r="E7" s="19">
        <v>181364</v>
      </c>
      <c r="G7" s="5"/>
      <c r="I7" s="4"/>
    </row>
    <row r="8" spans="1:9" s="3" customFormat="1" ht="13.8" x14ac:dyDescent="0.25">
      <c r="A8" s="17" t="s">
        <v>71</v>
      </c>
      <c r="B8" s="18">
        <v>22</v>
      </c>
      <c r="C8" s="17"/>
      <c r="D8" s="17" t="s">
        <v>10</v>
      </c>
      <c r="E8" s="19">
        <v>80264</v>
      </c>
      <c r="I8" s="4"/>
    </row>
    <row r="9" spans="1:9" s="3" customFormat="1" ht="13.8" x14ac:dyDescent="0.25">
      <c r="A9" s="17" t="s">
        <v>75</v>
      </c>
      <c r="B9" s="18">
        <v>5</v>
      </c>
      <c r="C9" s="17"/>
      <c r="D9" s="17" t="s">
        <v>22</v>
      </c>
      <c r="E9" s="19">
        <v>21400</v>
      </c>
      <c r="G9" s="5"/>
      <c r="I9" s="4"/>
    </row>
    <row r="10" spans="1:9" s="3" customFormat="1" ht="13.8" x14ac:dyDescent="0.25">
      <c r="A10" s="17" t="s">
        <v>5</v>
      </c>
      <c r="B10" s="19">
        <v>5855</v>
      </c>
      <c r="C10" s="17"/>
      <c r="D10" s="17" t="s">
        <v>9</v>
      </c>
      <c r="E10" s="19">
        <v>36988</v>
      </c>
      <c r="I10" s="4"/>
    </row>
    <row r="11" spans="1:9" s="3" customFormat="1" ht="13.8" x14ac:dyDescent="0.25">
      <c r="A11" s="17" t="s">
        <v>54</v>
      </c>
      <c r="B11" s="19">
        <v>50</v>
      </c>
      <c r="C11" s="17"/>
      <c r="D11" s="17" t="s">
        <v>23</v>
      </c>
      <c r="E11" s="19">
        <v>311</v>
      </c>
      <c r="G11" s="5"/>
      <c r="I11" s="4"/>
    </row>
    <row r="12" spans="1:9" s="3" customFormat="1" ht="13.8" x14ac:dyDescent="0.25">
      <c r="A12" s="17" t="s">
        <v>96</v>
      </c>
      <c r="B12" s="19">
        <v>6956</v>
      </c>
      <c r="C12" s="17"/>
      <c r="D12" s="17" t="s">
        <v>105</v>
      </c>
      <c r="E12" s="19">
        <v>2</v>
      </c>
      <c r="G12" s="12"/>
      <c r="H12" s="9"/>
      <c r="I12" s="4"/>
    </row>
    <row r="13" spans="1:9" s="3" customFormat="1" ht="13.8" x14ac:dyDescent="0.25">
      <c r="A13" s="17" t="s">
        <v>6</v>
      </c>
      <c r="B13" s="19">
        <v>13169</v>
      </c>
      <c r="C13" s="17"/>
      <c r="D13" s="17" t="s">
        <v>5</v>
      </c>
      <c r="E13" s="18">
        <v>180</v>
      </c>
      <c r="G13" s="14"/>
      <c r="H13" s="9"/>
      <c r="I13" s="4"/>
    </row>
    <row r="14" spans="1:9" s="3" customFormat="1" ht="13.8" x14ac:dyDescent="0.25">
      <c r="A14" s="17" t="s">
        <v>57</v>
      </c>
      <c r="B14" s="19">
        <v>5498</v>
      </c>
      <c r="C14" s="17"/>
      <c r="D14" s="17" t="s">
        <v>97</v>
      </c>
      <c r="E14" s="18">
        <v>7105</v>
      </c>
      <c r="G14" s="14"/>
      <c r="H14" s="9"/>
      <c r="I14" s="4"/>
    </row>
    <row r="15" spans="1:9" s="3" customFormat="1" ht="13.8" x14ac:dyDescent="0.25">
      <c r="A15" s="17" t="s">
        <v>2</v>
      </c>
      <c r="B15" s="18">
        <v>1114</v>
      </c>
      <c r="C15" s="17"/>
      <c r="D15" s="17" t="s">
        <v>12</v>
      </c>
      <c r="E15" s="18">
        <v>29</v>
      </c>
      <c r="G15" s="12"/>
      <c r="H15" s="9"/>
      <c r="I15" s="4"/>
    </row>
    <row r="16" spans="1:9" s="3" customFormat="1" ht="13.8" x14ac:dyDescent="0.25">
      <c r="A16" s="17" t="s">
        <v>79</v>
      </c>
      <c r="B16" s="18">
        <v>21</v>
      </c>
      <c r="C16" s="17"/>
      <c r="D16" s="17" t="s">
        <v>85</v>
      </c>
      <c r="E16" s="18">
        <v>6</v>
      </c>
      <c r="G16" s="12"/>
      <c r="H16" s="9"/>
      <c r="I16" s="4"/>
    </row>
    <row r="17" spans="1:9" s="3" customFormat="1" ht="13.8" x14ac:dyDescent="0.25">
      <c r="A17" s="17" t="s">
        <v>7</v>
      </c>
      <c r="B17" s="18">
        <v>2</v>
      </c>
      <c r="C17" s="17"/>
      <c r="D17" s="17" t="s">
        <v>62</v>
      </c>
      <c r="E17" s="18">
        <v>1</v>
      </c>
      <c r="G17" s="12"/>
      <c r="H17" s="8"/>
      <c r="I17" s="4"/>
    </row>
    <row r="18" spans="1:9" s="3" customFormat="1" ht="13.8" x14ac:dyDescent="0.25">
      <c r="A18" s="17" t="s">
        <v>40</v>
      </c>
      <c r="B18" s="18">
        <v>1520</v>
      </c>
      <c r="C18" s="17"/>
      <c r="D18" s="17" t="s">
        <v>13</v>
      </c>
      <c r="E18" s="20">
        <v>11</v>
      </c>
      <c r="G18" s="12"/>
      <c r="H18" s="10"/>
      <c r="I18" s="4"/>
    </row>
    <row r="19" spans="1:9" s="3" customFormat="1" ht="13.8" x14ac:dyDescent="0.25">
      <c r="A19" s="17" t="s">
        <v>8</v>
      </c>
      <c r="B19" s="18">
        <v>854</v>
      </c>
      <c r="C19" s="17"/>
      <c r="D19" s="17" t="s">
        <v>60</v>
      </c>
      <c r="E19" s="20">
        <v>2</v>
      </c>
      <c r="G19" s="12"/>
      <c r="H19" s="10"/>
      <c r="I19" s="4"/>
    </row>
    <row r="20" spans="1:9" s="3" customFormat="1" ht="13.8" x14ac:dyDescent="0.25">
      <c r="A20" s="17" t="s">
        <v>77</v>
      </c>
      <c r="B20" s="20">
        <f>94+61</f>
        <v>155</v>
      </c>
      <c r="C20" s="17"/>
      <c r="D20" s="17" t="s">
        <v>14</v>
      </c>
      <c r="E20" s="20">
        <v>10</v>
      </c>
      <c r="G20" s="12"/>
      <c r="H20" s="9"/>
      <c r="I20" s="4"/>
    </row>
    <row r="21" spans="1:9" s="3" customFormat="1" ht="13.8" x14ac:dyDescent="0.25">
      <c r="A21" s="17" t="s">
        <v>80</v>
      </c>
      <c r="B21" s="20">
        <f>3553+1946</f>
        <v>5499</v>
      </c>
      <c r="C21" s="17"/>
      <c r="D21" s="17" t="s">
        <v>86</v>
      </c>
      <c r="E21" s="20">
        <v>6</v>
      </c>
      <c r="G21" s="12"/>
      <c r="H21" s="9"/>
      <c r="I21" s="4"/>
    </row>
    <row r="22" spans="1:9" s="3" customFormat="1" ht="13.8" x14ac:dyDescent="0.25">
      <c r="A22" s="17" t="s">
        <v>112</v>
      </c>
      <c r="B22" s="20">
        <v>10</v>
      </c>
      <c r="C22" s="17"/>
      <c r="D22" s="17" t="s">
        <v>63</v>
      </c>
      <c r="E22" s="20">
        <v>24</v>
      </c>
      <c r="G22" s="12"/>
      <c r="H22" s="9"/>
      <c r="I22" s="4"/>
    </row>
    <row r="23" spans="1:9" s="3" customFormat="1" ht="13.8" x14ac:dyDescent="0.25">
      <c r="A23" s="17" t="s">
        <v>3</v>
      </c>
      <c r="B23" s="20">
        <v>35577</v>
      </c>
      <c r="C23" s="17"/>
      <c r="D23" s="17" t="s">
        <v>45</v>
      </c>
      <c r="E23" s="20">
        <v>4</v>
      </c>
      <c r="G23" s="12"/>
      <c r="H23" s="9"/>
      <c r="I23" s="4"/>
    </row>
    <row r="24" spans="1:9" s="3" customFormat="1" ht="13.8" x14ac:dyDescent="0.25">
      <c r="A24" s="17" t="s">
        <v>82</v>
      </c>
      <c r="B24" s="20">
        <v>4</v>
      </c>
      <c r="C24" s="17"/>
      <c r="D24" s="17" t="s">
        <v>115</v>
      </c>
      <c r="E24" s="20">
        <v>12</v>
      </c>
      <c r="G24" s="12"/>
      <c r="H24" s="10"/>
      <c r="I24" s="4"/>
    </row>
    <row r="25" spans="1:9" s="3" customFormat="1" ht="13.8" x14ac:dyDescent="0.25">
      <c r="A25" s="17" t="s">
        <v>72</v>
      </c>
      <c r="B25" s="18">
        <v>1</v>
      </c>
      <c r="C25" s="17"/>
      <c r="D25" s="17" t="s">
        <v>98</v>
      </c>
      <c r="E25" s="18">
        <v>3</v>
      </c>
      <c r="G25" s="12"/>
      <c r="H25" s="10"/>
      <c r="I25" s="4"/>
    </row>
    <row r="26" spans="1:9" s="3" customFormat="1" ht="13.8" x14ac:dyDescent="0.25">
      <c r="A26" s="17" t="s">
        <v>106</v>
      </c>
      <c r="B26" s="18">
        <f>776+326</f>
        <v>1102</v>
      </c>
      <c r="C26" s="17"/>
      <c r="D26" s="17" t="s">
        <v>99</v>
      </c>
      <c r="E26" s="18">
        <v>3</v>
      </c>
      <c r="G26" s="12"/>
      <c r="H26" s="8"/>
      <c r="I26" s="4"/>
    </row>
    <row r="27" spans="1:9" s="3" customFormat="1" ht="13.8" x14ac:dyDescent="0.25">
      <c r="A27" s="17" t="s">
        <v>76</v>
      </c>
      <c r="B27" s="18">
        <f>2627+12327</f>
        <v>14954</v>
      </c>
      <c r="C27" s="17"/>
      <c r="D27" s="17" t="s">
        <v>100</v>
      </c>
      <c r="E27" s="20">
        <v>2</v>
      </c>
      <c r="G27" s="10"/>
      <c r="H27" s="8"/>
      <c r="I27" s="4"/>
    </row>
    <row r="28" spans="1:9" s="3" customFormat="1" ht="13.8" x14ac:dyDescent="0.25">
      <c r="A28" s="17" t="s">
        <v>81</v>
      </c>
      <c r="B28" s="20">
        <v>5</v>
      </c>
      <c r="C28" s="17"/>
      <c r="D28" s="17" t="s">
        <v>58</v>
      </c>
      <c r="E28" s="20">
        <v>50</v>
      </c>
      <c r="G28" s="12"/>
      <c r="H28" s="8"/>
      <c r="I28" s="4"/>
    </row>
    <row r="29" spans="1:9" s="3" customFormat="1" ht="13.8" x14ac:dyDescent="0.25">
      <c r="A29" s="17" t="s">
        <v>64</v>
      </c>
      <c r="B29" s="20">
        <v>3293</v>
      </c>
      <c r="C29" s="17"/>
      <c r="D29" s="17" t="s">
        <v>103</v>
      </c>
      <c r="E29" s="20">
        <v>46</v>
      </c>
      <c r="G29" s="12"/>
      <c r="H29" s="8"/>
      <c r="I29" s="4"/>
    </row>
    <row r="30" spans="1:9" s="3" customFormat="1" ht="13.8" x14ac:dyDescent="0.25">
      <c r="A30" s="17" t="s">
        <v>88</v>
      </c>
      <c r="B30" s="20">
        <v>506</v>
      </c>
      <c r="C30" s="17"/>
      <c r="D30" s="17" t="s">
        <v>111</v>
      </c>
      <c r="E30" s="20">
        <v>2</v>
      </c>
      <c r="G30" s="10"/>
      <c r="H30" s="11"/>
      <c r="I30" s="4"/>
    </row>
    <row r="31" spans="1:9" s="3" customFormat="1" ht="13.8" x14ac:dyDescent="0.25">
      <c r="A31" s="17" t="s">
        <v>94</v>
      </c>
      <c r="B31" s="20">
        <v>2</v>
      </c>
      <c r="C31" s="17"/>
      <c r="D31" s="17" t="s">
        <v>70</v>
      </c>
      <c r="E31" s="20">
        <v>8</v>
      </c>
      <c r="G31" s="13"/>
      <c r="I31" s="4"/>
    </row>
    <row r="32" spans="1:9" s="3" customFormat="1" ht="13.8" x14ac:dyDescent="0.25">
      <c r="A32" s="17" t="s">
        <v>78</v>
      </c>
      <c r="B32" s="21">
        <f>1155+65</f>
        <v>1220</v>
      </c>
      <c r="C32" s="17"/>
      <c r="D32" s="17" t="s">
        <v>91</v>
      </c>
      <c r="E32" s="18">
        <v>27</v>
      </c>
      <c r="I32" s="4"/>
    </row>
    <row r="33" spans="1:9" s="3" customFormat="1" ht="13.8" x14ac:dyDescent="0.25">
      <c r="A33" s="17" t="s">
        <v>39</v>
      </c>
      <c r="B33" s="20">
        <f>SUM(B7:B32)</f>
        <v>1220465</v>
      </c>
      <c r="C33" s="17"/>
      <c r="D33" s="17" t="s">
        <v>43</v>
      </c>
      <c r="E33" s="21">
        <v>79382</v>
      </c>
      <c r="I33" s="4"/>
    </row>
    <row r="34" spans="1:9" s="3" customFormat="1" ht="13.8" x14ac:dyDescent="0.25">
      <c r="A34" s="15" t="s">
        <v>36</v>
      </c>
      <c r="B34" s="22"/>
      <c r="C34" s="17"/>
      <c r="D34" s="17" t="s">
        <v>39</v>
      </c>
      <c r="E34" s="20">
        <f>SUM(E7:E33)</f>
        <v>407242</v>
      </c>
      <c r="I34" s="4"/>
    </row>
    <row r="35" spans="1:9" s="3" customFormat="1" ht="13.8" x14ac:dyDescent="0.25">
      <c r="A35" s="17" t="s">
        <v>46</v>
      </c>
      <c r="B35" s="19">
        <v>39435</v>
      </c>
      <c r="C35" s="17"/>
      <c r="D35" s="15" t="s">
        <v>34</v>
      </c>
      <c r="E35" s="22"/>
      <c r="I35" s="4"/>
    </row>
    <row r="36" spans="1:9" s="3" customFormat="1" ht="13.8" x14ac:dyDescent="0.25">
      <c r="A36" s="17" t="s">
        <v>47</v>
      </c>
      <c r="B36" s="19">
        <v>7327</v>
      </c>
      <c r="C36" s="17"/>
      <c r="D36" s="17" t="s">
        <v>0</v>
      </c>
      <c r="E36" s="18">
        <v>11793</v>
      </c>
      <c r="I36" s="4"/>
    </row>
    <row r="37" spans="1:9" s="3" customFormat="1" ht="13.8" x14ac:dyDescent="0.25">
      <c r="A37" s="23" t="s">
        <v>48</v>
      </c>
      <c r="B37" s="18">
        <v>108</v>
      </c>
      <c r="C37" s="17"/>
      <c r="D37" s="17" t="s">
        <v>24</v>
      </c>
      <c r="E37" s="18">
        <v>354</v>
      </c>
      <c r="I37" s="4"/>
    </row>
    <row r="38" spans="1:9" s="3" customFormat="1" ht="13.8" x14ac:dyDescent="0.25">
      <c r="A38" s="23" t="s">
        <v>49</v>
      </c>
      <c r="B38" s="18">
        <v>169</v>
      </c>
      <c r="C38" s="17"/>
      <c r="D38" s="17" t="s">
        <v>19</v>
      </c>
      <c r="E38" s="18">
        <v>360</v>
      </c>
      <c r="I38" s="4"/>
    </row>
    <row r="39" spans="1:9" s="3" customFormat="1" ht="13.8" x14ac:dyDescent="0.25">
      <c r="A39" s="23" t="s">
        <v>84</v>
      </c>
      <c r="B39" s="20">
        <f>68+14</f>
        <v>82</v>
      </c>
      <c r="C39" s="17"/>
      <c r="D39" s="17" t="s">
        <v>20</v>
      </c>
      <c r="E39" s="18">
        <v>612</v>
      </c>
      <c r="I39" s="4"/>
    </row>
    <row r="40" spans="1:9" s="3" customFormat="1" ht="13.8" x14ac:dyDescent="0.25">
      <c r="A40" s="23" t="s">
        <v>102</v>
      </c>
      <c r="B40" s="20">
        <v>35</v>
      </c>
      <c r="C40" s="17"/>
      <c r="D40" s="17" t="s">
        <v>74</v>
      </c>
      <c r="E40" s="18">
        <v>5</v>
      </c>
      <c r="I40" s="4"/>
    </row>
    <row r="41" spans="1:9" s="3" customFormat="1" ht="13.8" x14ac:dyDescent="0.25">
      <c r="A41" s="23" t="s">
        <v>107</v>
      </c>
      <c r="B41" s="20">
        <v>7</v>
      </c>
      <c r="C41" s="17"/>
      <c r="D41" s="17" t="s">
        <v>52</v>
      </c>
      <c r="E41" s="18">
        <v>91</v>
      </c>
      <c r="I41" s="4"/>
    </row>
    <row r="42" spans="1:9" s="3" customFormat="1" ht="13.8" x14ac:dyDescent="0.25">
      <c r="A42" s="23" t="s">
        <v>108</v>
      </c>
      <c r="B42" s="20">
        <v>3</v>
      </c>
      <c r="C42" s="17"/>
      <c r="D42" s="17" t="s">
        <v>53</v>
      </c>
      <c r="E42" s="18">
        <v>55</v>
      </c>
      <c r="I42" s="4"/>
    </row>
    <row r="43" spans="1:9" s="3" customFormat="1" ht="13.8" x14ac:dyDescent="0.25">
      <c r="A43" s="23" t="s">
        <v>101</v>
      </c>
      <c r="B43" s="20">
        <v>3</v>
      </c>
      <c r="C43" s="17"/>
      <c r="D43" s="17" t="s">
        <v>55</v>
      </c>
      <c r="E43" s="21">
        <v>928</v>
      </c>
      <c r="I43" s="4"/>
    </row>
    <row r="44" spans="1:9" s="3" customFormat="1" ht="13.8" x14ac:dyDescent="0.25">
      <c r="A44" s="23" t="s">
        <v>93</v>
      </c>
      <c r="B44" s="20">
        <v>2</v>
      </c>
      <c r="C44" s="17"/>
      <c r="D44" s="17" t="s">
        <v>39</v>
      </c>
      <c r="E44" s="20">
        <f>SUM(E36:E43)</f>
        <v>14198</v>
      </c>
      <c r="I44" s="4"/>
    </row>
    <row r="45" spans="1:9" s="3" customFormat="1" ht="13.8" x14ac:dyDescent="0.25">
      <c r="A45" s="24" t="s">
        <v>73</v>
      </c>
      <c r="B45" s="25">
        <v>3</v>
      </c>
      <c r="C45" s="17"/>
      <c r="D45" s="15" t="s">
        <v>35</v>
      </c>
      <c r="E45" s="22"/>
      <c r="I45" s="4"/>
    </row>
    <row r="46" spans="1:9" s="3" customFormat="1" ht="13.8" x14ac:dyDescent="0.25">
      <c r="A46" s="24" t="s">
        <v>69</v>
      </c>
      <c r="B46" s="25">
        <v>9</v>
      </c>
      <c r="C46" s="17"/>
      <c r="D46" s="17" t="s">
        <v>25</v>
      </c>
      <c r="E46" s="18">
        <v>16091</v>
      </c>
      <c r="I46" s="4"/>
    </row>
    <row r="47" spans="1:9" s="3" customFormat="1" ht="13.8" x14ac:dyDescent="0.25">
      <c r="A47" s="23" t="s">
        <v>83</v>
      </c>
      <c r="B47" s="18">
        <v>13</v>
      </c>
      <c r="C47" s="17"/>
      <c r="D47" s="17" t="s">
        <v>26</v>
      </c>
      <c r="E47" s="18">
        <v>12131</v>
      </c>
      <c r="I47" s="4"/>
    </row>
    <row r="48" spans="1:9" s="3" customFormat="1" ht="13.8" x14ac:dyDescent="0.25">
      <c r="A48" s="17" t="s">
        <v>50</v>
      </c>
      <c r="B48" s="18">
        <v>52</v>
      </c>
      <c r="C48" s="17"/>
      <c r="D48" s="17" t="s">
        <v>27</v>
      </c>
      <c r="E48" s="18">
        <v>10637</v>
      </c>
      <c r="I48" s="4"/>
    </row>
    <row r="49" spans="1:9" s="3" customFormat="1" ht="13.8" x14ac:dyDescent="0.25">
      <c r="A49" s="17" t="s">
        <v>39</v>
      </c>
      <c r="B49" s="26">
        <f>SUM(B35:B48)</f>
        <v>47248</v>
      </c>
      <c r="C49" s="17"/>
      <c r="D49" s="17" t="s">
        <v>28</v>
      </c>
      <c r="E49" s="25">
        <v>9106</v>
      </c>
      <c r="I49" s="4"/>
    </row>
    <row r="50" spans="1:9" s="3" customFormat="1" ht="13.8" x14ac:dyDescent="0.25">
      <c r="A50" s="15" t="s">
        <v>30</v>
      </c>
      <c r="B50" s="22"/>
      <c r="C50" s="17"/>
      <c r="D50" s="17" t="s">
        <v>66</v>
      </c>
      <c r="E50" s="18">
        <v>5</v>
      </c>
      <c r="I50" s="4"/>
    </row>
    <row r="51" spans="1:9" s="3" customFormat="1" ht="13.8" x14ac:dyDescent="0.25">
      <c r="A51" s="17" t="s">
        <v>9</v>
      </c>
      <c r="B51" s="19">
        <v>375383</v>
      </c>
      <c r="C51" s="17"/>
      <c r="D51" s="17" t="s">
        <v>67</v>
      </c>
      <c r="E51" s="18">
        <v>2</v>
      </c>
      <c r="I51" s="4"/>
    </row>
    <row r="52" spans="1:9" s="3" customFormat="1" ht="13.8" x14ac:dyDescent="0.25">
      <c r="A52" s="17" t="s">
        <v>10</v>
      </c>
      <c r="B52" s="19">
        <v>161567</v>
      </c>
      <c r="C52" s="17"/>
      <c r="D52" s="17" t="s">
        <v>68</v>
      </c>
      <c r="E52" s="21">
        <v>13</v>
      </c>
      <c r="I52" s="4"/>
    </row>
    <row r="53" spans="1:9" s="3" customFormat="1" ht="13.8" x14ac:dyDescent="0.25">
      <c r="A53" s="17" t="s">
        <v>51</v>
      </c>
      <c r="B53" s="18">
        <v>1144</v>
      </c>
      <c r="C53" s="17"/>
      <c r="D53" s="17" t="s">
        <v>39</v>
      </c>
      <c r="E53" s="20">
        <f>SUM(E46:E52)</f>
        <v>47985</v>
      </c>
      <c r="I53" s="4"/>
    </row>
    <row r="54" spans="1:9" s="3" customFormat="1" ht="13.8" x14ac:dyDescent="0.25">
      <c r="A54" s="17" t="s">
        <v>11</v>
      </c>
      <c r="B54" s="18">
        <v>414</v>
      </c>
      <c r="C54" s="17"/>
      <c r="D54" s="15" t="s">
        <v>32</v>
      </c>
      <c r="E54" s="22"/>
      <c r="I54" s="4"/>
    </row>
    <row r="55" spans="1:9" s="3" customFormat="1" ht="13.8" x14ac:dyDescent="0.25">
      <c r="A55" s="17" t="s">
        <v>65</v>
      </c>
      <c r="B55" s="18">
        <v>183</v>
      </c>
      <c r="C55" s="17"/>
      <c r="D55" s="17" t="s">
        <v>1</v>
      </c>
      <c r="E55" s="19">
        <v>50949</v>
      </c>
      <c r="I55" s="4"/>
    </row>
    <row r="56" spans="1:9" s="3" customFormat="1" ht="13.8" x14ac:dyDescent="0.25">
      <c r="A56" s="17" t="s">
        <v>105</v>
      </c>
      <c r="B56" s="18">
        <v>79</v>
      </c>
      <c r="C56" s="17"/>
      <c r="D56" s="17" t="s">
        <v>5</v>
      </c>
      <c r="E56" s="18">
        <v>403</v>
      </c>
      <c r="I56" s="4"/>
    </row>
    <row r="57" spans="1:9" s="3" customFormat="1" ht="13.8" x14ac:dyDescent="0.25">
      <c r="A57" s="17" t="s">
        <v>41</v>
      </c>
      <c r="B57" s="18">
        <v>1110</v>
      </c>
      <c r="C57" s="17"/>
      <c r="D57" s="17" t="s">
        <v>96</v>
      </c>
      <c r="E57" s="18">
        <v>63</v>
      </c>
      <c r="I57" s="4"/>
    </row>
    <row r="58" spans="1:9" s="3" customFormat="1" ht="13.8" x14ac:dyDescent="0.25">
      <c r="A58" s="17" t="s">
        <v>15</v>
      </c>
      <c r="B58" s="18">
        <v>421</v>
      </c>
      <c r="C58" s="17"/>
      <c r="D58" s="17" t="s">
        <v>6</v>
      </c>
      <c r="E58" s="18">
        <v>577</v>
      </c>
      <c r="I58" s="4"/>
    </row>
    <row r="59" spans="1:9" s="3" customFormat="1" ht="13.8" x14ac:dyDescent="0.25">
      <c r="A59" s="17" t="s">
        <v>56</v>
      </c>
      <c r="B59" s="18">
        <v>14848</v>
      </c>
      <c r="C59" s="17"/>
      <c r="D59" s="17" t="s">
        <v>57</v>
      </c>
      <c r="E59" s="20">
        <v>111</v>
      </c>
      <c r="I59" s="4"/>
    </row>
    <row r="60" spans="1:9" s="3" customFormat="1" ht="13.8" x14ac:dyDescent="0.25">
      <c r="A60" s="17" t="s">
        <v>16</v>
      </c>
      <c r="B60" s="18">
        <v>266</v>
      </c>
      <c r="C60" s="17"/>
      <c r="D60" s="17" t="s">
        <v>61</v>
      </c>
      <c r="E60" s="18">
        <v>15</v>
      </c>
      <c r="I60" s="4"/>
    </row>
    <row r="61" spans="1:9" s="3" customFormat="1" ht="13.8" x14ac:dyDescent="0.25">
      <c r="A61" s="17" t="s">
        <v>113</v>
      </c>
      <c r="B61" s="18">
        <v>1</v>
      </c>
      <c r="C61" s="17"/>
      <c r="D61" s="17" t="s">
        <v>3</v>
      </c>
      <c r="E61" s="18">
        <v>2424</v>
      </c>
      <c r="I61" s="4"/>
    </row>
    <row r="62" spans="1:9" s="3" customFormat="1" ht="13.8" x14ac:dyDescent="0.25">
      <c r="A62" s="17" t="s">
        <v>59</v>
      </c>
      <c r="B62" s="18">
        <v>40</v>
      </c>
      <c r="C62" s="17"/>
      <c r="D62" s="17" t="s">
        <v>80</v>
      </c>
      <c r="E62" s="20">
        <v>515</v>
      </c>
      <c r="I62" s="4"/>
    </row>
    <row r="63" spans="1:9" s="3" customFormat="1" ht="13.8" x14ac:dyDescent="0.25">
      <c r="A63" s="17" t="s">
        <v>12</v>
      </c>
      <c r="B63" s="18">
        <v>10310</v>
      </c>
      <c r="C63" s="17"/>
      <c r="D63" s="17" t="s">
        <v>106</v>
      </c>
      <c r="E63" s="20">
        <v>10</v>
      </c>
      <c r="I63" s="4"/>
    </row>
    <row r="64" spans="1:9" s="3" customFormat="1" ht="13.8" x14ac:dyDescent="0.25">
      <c r="A64" s="17" t="s">
        <v>85</v>
      </c>
      <c r="B64" s="18">
        <f>1974+1259</f>
        <v>3233</v>
      </c>
      <c r="C64" s="17"/>
      <c r="D64" s="17" t="s">
        <v>64</v>
      </c>
      <c r="E64" s="18">
        <v>44</v>
      </c>
      <c r="I64" s="4"/>
    </row>
    <row r="65" spans="1:9" s="3" customFormat="1" ht="13.8" x14ac:dyDescent="0.25">
      <c r="A65" s="17" t="s">
        <v>109</v>
      </c>
      <c r="B65" s="18">
        <v>286</v>
      </c>
      <c r="C65" s="17"/>
      <c r="D65" s="17" t="s">
        <v>4</v>
      </c>
      <c r="E65" s="21">
        <v>229</v>
      </c>
      <c r="I65" s="4"/>
    </row>
    <row r="66" spans="1:9" s="3" customFormat="1" ht="13.8" x14ac:dyDescent="0.25">
      <c r="A66" s="17" t="s">
        <v>89</v>
      </c>
      <c r="B66" s="20">
        <v>112</v>
      </c>
      <c r="C66" s="17"/>
      <c r="D66" s="17" t="s">
        <v>39</v>
      </c>
      <c r="E66" s="20">
        <f>SUM(E55:E65)</f>
        <v>55340</v>
      </c>
      <c r="I66" s="4"/>
    </row>
    <row r="67" spans="1:9" s="3" customFormat="1" ht="13.8" x14ac:dyDescent="0.25">
      <c r="A67" s="17" t="s">
        <v>62</v>
      </c>
      <c r="B67" s="18">
        <v>1415</v>
      </c>
      <c r="C67" s="17"/>
      <c r="D67" s="15" t="s">
        <v>31</v>
      </c>
      <c r="E67" s="22"/>
      <c r="I67" s="4"/>
    </row>
    <row r="68" spans="1:9" s="3" customFormat="1" ht="13.8" x14ac:dyDescent="0.25">
      <c r="A68" s="17" t="s">
        <v>13</v>
      </c>
      <c r="B68" s="18">
        <f>745+4046</f>
        <v>4791</v>
      </c>
      <c r="C68" s="17"/>
      <c r="D68" s="17" t="s">
        <v>17</v>
      </c>
      <c r="E68" s="18">
        <v>2236</v>
      </c>
      <c r="I68" s="4"/>
    </row>
    <row r="69" spans="1:9" s="3" customFormat="1" ht="13.8" x14ac:dyDescent="0.25">
      <c r="A69" s="17" t="s">
        <v>60</v>
      </c>
      <c r="B69" s="18">
        <v>5</v>
      </c>
      <c r="C69" s="17"/>
      <c r="D69" s="17" t="s">
        <v>18</v>
      </c>
      <c r="E69" s="18">
        <v>602</v>
      </c>
      <c r="I69" s="4"/>
    </row>
    <row r="70" spans="1:9" s="3" customFormat="1" ht="13.8" x14ac:dyDescent="0.25">
      <c r="A70" s="17" t="s">
        <v>14</v>
      </c>
      <c r="B70" s="18">
        <v>1873</v>
      </c>
      <c r="C70" s="17"/>
      <c r="D70" s="17" t="s">
        <v>9</v>
      </c>
      <c r="E70" s="18">
        <v>1070</v>
      </c>
      <c r="I70" s="4"/>
    </row>
    <row r="71" spans="1:9" s="3" customFormat="1" ht="13.8" x14ac:dyDescent="0.25">
      <c r="A71" s="17" t="s">
        <v>86</v>
      </c>
      <c r="B71" s="20">
        <f>188+115</f>
        <v>303</v>
      </c>
      <c r="C71" s="17"/>
      <c r="D71" s="17" t="s">
        <v>5</v>
      </c>
      <c r="E71" s="18">
        <v>9</v>
      </c>
      <c r="I71" s="4"/>
    </row>
    <row r="72" spans="1:9" s="3" customFormat="1" ht="13.8" x14ac:dyDescent="0.25">
      <c r="A72" s="17" t="s">
        <v>110</v>
      </c>
      <c r="B72" s="20">
        <v>35</v>
      </c>
      <c r="C72" s="17"/>
      <c r="D72" s="17" t="s">
        <v>11</v>
      </c>
      <c r="E72" s="20">
        <v>89</v>
      </c>
      <c r="I72" s="4"/>
    </row>
    <row r="73" spans="1:9" s="1" customFormat="1" x14ac:dyDescent="0.25">
      <c r="A73" s="17" t="s">
        <v>90</v>
      </c>
      <c r="B73" s="20">
        <v>15</v>
      </c>
      <c r="C73" s="17"/>
      <c r="D73" s="17" t="s">
        <v>85</v>
      </c>
      <c r="E73" s="25">
        <v>3</v>
      </c>
      <c r="I73" s="2"/>
    </row>
    <row r="74" spans="1:9" s="1" customFormat="1" x14ac:dyDescent="0.25">
      <c r="A74" s="17" t="s">
        <v>63</v>
      </c>
      <c r="B74" s="18">
        <v>1432</v>
      </c>
      <c r="C74" s="17"/>
      <c r="D74" s="17" t="s">
        <v>92</v>
      </c>
      <c r="E74" s="21">
        <v>1</v>
      </c>
      <c r="I74" s="2"/>
    </row>
    <row r="75" spans="1:9" s="1" customFormat="1" x14ac:dyDescent="0.25">
      <c r="A75" s="17" t="s">
        <v>45</v>
      </c>
      <c r="B75" s="18">
        <f>75+579</f>
        <v>654</v>
      </c>
      <c r="C75" s="17"/>
      <c r="D75" s="17" t="s">
        <v>39</v>
      </c>
      <c r="E75" s="20">
        <f>SUM(E68:E74)</f>
        <v>4010</v>
      </c>
      <c r="I75" s="2"/>
    </row>
    <row r="76" spans="1:9" x14ac:dyDescent="0.25">
      <c r="A76" s="17" t="s">
        <v>87</v>
      </c>
      <c r="B76" s="20">
        <v>1</v>
      </c>
      <c r="C76" s="17"/>
      <c r="D76" s="15" t="s">
        <v>37</v>
      </c>
      <c r="E76" s="22"/>
    </row>
    <row r="77" spans="1:9" x14ac:dyDescent="0.25">
      <c r="A77" s="17" t="s">
        <v>42</v>
      </c>
      <c r="B77" s="21">
        <v>40067</v>
      </c>
      <c r="C77" s="17"/>
      <c r="D77" s="17" t="s">
        <v>39</v>
      </c>
      <c r="E77" s="18">
        <v>788</v>
      </c>
    </row>
    <row r="78" spans="1:9" x14ac:dyDescent="0.25">
      <c r="A78" s="17" t="s">
        <v>114</v>
      </c>
      <c r="B78" s="27">
        <f>SUM(B51:B77)</f>
        <v>619988</v>
      </c>
      <c r="C78" s="17"/>
      <c r="D78" s="15" t="s">
        <v>38</v>
      </c>
      <c r="E78" s="22"/>
    </row>
    <row r="79" spans="1:9" x14ac:dyDescent="0.25">
      <c r="A79" s="17"/>
      <c r="B79" s="17"/>
      <c r="C79" s="17"/>
      <c r="D79" s="17" t="s">
        <v>39</v>
      </c>
      <c r="E79" s="18">
        <v>3967</v>
      </c>
    </row>
  </sheetData>
  <mergeCells count="4">
    <mergeCell ref="A1:E1"/>
    <mergeCell ref="A2:E2"/>
    <mergeCell ref="A4:C4"/>
    <mergeCell ref="D4:E4"/>
  </mergeCells>
  <phoneticPr fontId="0" type="noConversion"/>
  <printOptions horizontalCentered="1"/>
  <pageMargins left="0.6" right="0.6" top="0.25" bottom="0.2" header="0.25" footer="0"/>
  <pageSetup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 of Motor Vehicles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Randy Stajner</cp:lastModifiedBy>
  <cp:lastPrinted>2017-02-28T01:21:05Z</cp:lastPrinted>
  <dcterms:created xsi:type="dcterms:W3CDTF">2000-03-03T14:41:36Z</dcterms:created>
  <dcterms:modified xsi:type="dcterms:W3CDTF">2017-06-14T14:20:48Z</dcterms:modified>
</cp:coreProperties>
</file>